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trusheva\Documents\САЙТ НИФИ\"/>
    </mc:Choice>
  </mc:AlternateContent>
  <bookViews>
    <workbookView xWindow="240" yWindow="30" windowWidth="23640" windowHeight="1003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19" i="1" l="1"/>
  <c r="F32" i="1"/>
  <c r="F9" i="1" l="1"/>
  <c r="D32" i="1"/>
  <c r="C32" i="1"/>
  <c r="C12" i="1"/>
  <c r="F23" i="1"/>
  <c r="F17" i="1"/>
  <c r="F12" i="1"/>
  <c r="F8" i="1" l="1"/>
  <c r="F7" i="1" s="1"/>
  <c r="F6" i="1" s="1"/>
  <c r="C23" i="1"/>
  <c r="D17" i="1"/>
  <c r="C17" i="1"/>
  <c r="D9" i="1"/>
  <c r="C9" i="1"/>
  <c r="C8" i="1" l="1"/>
  <c r="C7" i="1" s="1"/>
  <c r="D23" i="1"/>
  <c r="D12" i="1"/>
  <c r="D8" i="1" l="1"/>
  <c r="D7" i="1" s="1"/>
  <c r="G31" i="1"/>
  <c r="G22" i="1"/>
  <c r="D6" i="1" l="1"/>
  <c r="C6" i="1"/>
  <c r="H22" i="1" l="1"/>
  <c r="G15" i="1"/>
  <c r="H15" i="1"/>
  <c r="E15" i="1"/>
  <c r="E22" i="1"/>
  <c r="E23" i="1"/>
  <c r="H7" i="1" l="1"/>
  <c r="H8" i="1"/>
  <c r="H9" i="1"/>
  <c r="H10" i="1"/>
  <c r="H11" i="1"/>
  <c r="H12" i="1"/>
  <c r="H13" i="1"/>
  <c r="H14" i="1"/>
  <c r="H16" i="1"/>
  <c r="H17" i="1"/>
  <c r="H18" i="1"/>
  <c r="H19" i="1"/>
  <c r="H20" i="1"/>
  <c r="H21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G7" i="1"/>
  <c r="G8" i="1"/>
  <c r="G9" i="1"/>
  <c r="G10" i="1"/>
  <c r="G11" i="1"/>
  <c r="G12" i="1"/>
  <c r="G13" i="1"/>
  <c r="G14" i="1"/>
  <c r="G16" i="1"/>
  <c r="G17" i="1"/>
  <c r="G18" i="1"/>
  <c r="G19" i="1"/>
  <c r="G20" i="1"/>
  <c r="G21" i="1"/>
  <c r="G23" i="1"/>
  <c r="G24" i="1"/>
  <c r="G25" i="1"/>
  <c r="G26" i="1"/>
  <c r="G27" i="1"/>
  <c r="G28" i="1"/>
  <c r="G29" i="1"/>
  <c r="G30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6" i="1"/>
  <c r="E7" i="1"/>
  <c r="E8" i="1"/>
  <c r="E9" i="1"/>
  <c r="E10" i="1"/>
  <c r="E11" i="1"/>
  <c r="E12" i="1"/>
  <c r="E13" i="1"/>
  <c r="E14" i="1"/>
  <c r="E16" i="1"/>
  <c r="E17" i="1"/>
  <c r="E18" i="1"/>
  <c r="E20" i="1"/>
  <c r="E21" i="1"/>
  <c r="E24" i="1"/>
  <c r="E25" i="1"/>
  <c r="E26" i="1"/>
  <c r="E27" i="1"/>
  <c r="E28" i="1"/>
  <c r="E29" i="1"/>
  <c r="E30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6" i="1"/>
</calcChain>
</file>

<file path=xl/sharedStrings.xml><?xml version="1.0" encoding="utf-8"?>
<sst xmlns="http://schemas.openxmlformats.org/spreadsheetml/2006/main" count="85" uniqueCount="85">
  <si>
    <t>(тыс. рублей)</t>
  </si>
  <si>
    <t>Наименование показателя</t>
  </si>
  <si>
    <t>Код классификации доходов бюджетов</t>
  </si>
  <si>
    <t>% исполнения прогноза</t>
  </si>
  <si>
    <t>в %</t>
  </si>
  <si>
    <t>в сумме</t>
  </si>
  <si>
    <t>ДОХОДЫ БЮДЖЕТА ВСЕГО, в том числе:</t>
  </si>
  <si>
    <t>НАЛОГОВЫЕ И НЕНАЛОГОВЫЕ ДОХОДЫ</t>
  </si>
  <si>
    <t>000  1  00  00000  00  0000  000</t>
  </si>
  <si>
    <t>НАЛОГОВЫЕ ДОХОДЫ</t>
  </si>
  <si>
    <t>НАЛОГИ НА ПРИБЫЛЬ, ДОХОДЫ</t>
  </si>
  <si>
    <t>000  1  01  00000  00  0000  000</t>
  </si>
  <si>
    <t>Налог на прибыль организаций</t>
  </si>
  <si>
    <t>000  1  01  01000  00  0000  110</t>
  </si>
  <si>
    <t>Налог на доходы физических лиц</t>
  </si>
  <si>
    <t>000  1  01  02000  01  0000  110</t>
  </si>
  <si>
    <t>НАЛОГИ НА ТОВАРЫ (РАБОТЫ, УСЛУГИ), РЕАЛИЗУЕМЫЕ НА ТЕРРИТОРИИ РОССИЙСКОЙ ФЕДЕРАЦИИ</t>
  </si>
  <si>
    <t>000  1  03  00000  00  0000  000</t>
  </si>
  <si>
    <t>Акцизы на спирт, спиртосодержащую и алкогольную продукцию, включая пиво</t>
  </si>
  <si>
    <t>Доходы от уплаты акцизов на алкогольную продукцию</t>
  </si>
  <si>
    <t>Доходы от уплаты акцизов на нефтепродукты</t>
  </si>
  <si>
    <t>НАЛОГИ НА СОВОКУПНЫЙ ДОХОД</t>
  </si>
  <si>
    <t>000  1  05  00000  00  0000  000</t>
  </si>
  <si>
    <t>Налог, взимаемый в связи с применением упрощенной системы налогообложения</t>
  </si>
  <si>
    <t>000  1  05  01000  00  0000  110</t>
  </si>
  <si>
    <t>Единый налог на вмененный доход</t>
  </si>
  <si>
    <t>000  1  05  02000  02  0000  110</t>
  </si>
  <si>
    <t>Единый сельскохозяйственный налог</t>
  </si>
  <si>
    <t>000  1  05  03000  01  0000  110</t>
  </si>
  <si>
    <t>Налог, взимаемый в связи с применением патентной системы налогообложения</t>
  </si>
  <si>
    <t>000  1  05  04000  02  0000  110</t>
  </si>
  <si>
    <t>НАЛОГИ НА ИМУЩЕСТВО</t>
  </si>
  <si>
    <t>000  1  06  00000  00  0000  000</t>
  </si>
  <si>
    <t>Налог на имущество физических лиц</t>
  </si>
  <si>
    <t>000  1  06  01000  00  0000  110</t>
  </si>
  <si>
    <t>Налог на имущество организаций</t>
  </si>
  <si>
    <t>000  1  06  02000  02  0000  110</t>
  </si>
  <si>
    <t>Транспортный налог</t>
  </si>
  <si>
    <t>000  1  06  04000  02  0000  110</t>
  </si>
  <si>
    <t>Налог на игорный бизнес</t>
  </si>
  <si>
    <t>000  1  06  05000  02  0000  110</t>
  </si>
  <si>
    <t>Земельный налог</t>
  </si>
  <si>
    <t>000  1  06  06000  00  0000  110</t>
  </si>
  <si>
    <t>НАЛОГИ, СБОРЫ И РЕГУЛЯРНЫЕ ПЛАТЕЖИ ЗА ПОЛЬЗОВАНИЕ ПРИРОДНЫМИ РЕСУРСАМИ</t>
  </si>
  <si>
    <t>000  1  07  00000  00  0000  000</t>
  </si>
  <si>
    <t>ГОСУДАРСТВЕННАЯ ПОШЛИНА</t>
  </si>
  <si>
    <t>000  1  08  00000  00  0000  000</t>
  </si>
  <si>
    <t>ЗАДОЛЖЕННОСТЬ И ПЕРЕРАСЧЕТЫ ПО ОТМЕНЕННЫМ НАЛОГАМ, СБОРАМ И ИНЫМ ОБЯЗАТЕЛЬНЫМ ПЛАТЕЖАМ</t>
  </si>
  <si>
    <t>000  1  09  00000  00  0000  000</t>
  </si>
  <si>
    <t>НЕНАЛОГОВЫЕ ДОХОДЫ</t>
  </si>
  <si>
    <t>ДОХОДЫ ОТ ИСПОЛЬЗОВАНИЯ ИМУЩЕСТВА, НАХОДЯЩЕГОСЯ В ГОСУДАРСТВЕННОЙ И МУНИЦИПАЛЬНОЙ СОБСТВЕННОСТИ</t>
  </si>
  <si>
    <t>000  1  11  00000  00  0000  000</t>
  </si>
  <si>
    <t>ПЛАТЕЖИ ПРИ ПОЛЬЗОВАНИИ ПРИРОДНЫМИ РЕСУРСАМИ</t>
  </si>
  <si>
    <t>000  1  12  00000  00  0000  000</t>
  </si>
  <si>
    <t>ДОХОДЫ ОТ ОКАЗАНИЯ ПЛАТНЫХ УСЛУГ (РАБОТ) И КОМПЕНСАЦИИ ЗАТРАТ ГОСУДАРСТВА</t>
  </si>
  <si>
    <t>000  1  13  00000  00  0000  000</t>
  </si>
  <si>
    <t>ДОХОДЫ ОТ ПРОДАЖИ МАТЕРИАЛЬНЫХ И НЕМАТЕРИАЛЬНЫХ АКТИВОВ</t>
  </si>
  <si>
    <t>000  1  14  00000  00  0000  000</t>
  </si>
  <si>
    <t>АДМИНИСТРАТИВНЫЕ ПЛАТЕЖИ И СБОРЫ</t>
  </si>
  <si>
    <t>000  1  15  00000  00  0000  000</t>
  </si>
  <si>
    <t>ШТРАФЫ, САНКЦИИ, ВОЗМЕЩЕНИЕ УЩЕРБА</t>
  </si>
  <si>
    <t>000  1  16  00000  00  0000  000</t>
  </si>
  <si>
    <t>ПРОЧИЕ НЕНАЛОГОВЫЕ ДОХОДЫ</t>
  </si>
  <si>
    <t>000  1  17  00000  00  0000  000</t>
  </si>
  <si>
    <t>БЕЗВОЗМЕЗДНЫЕ ПОСТУПЛЕНИЯ</t>
  </si>
  <si>
    <t>000  2  00  00000  00  0000  000</t>
  </si>
  <si>
    <t>БЕЗВОЗМЕЗДНЫЕ ПОСТУПЛЕНИЯ ОТ ДРУГИХ БЮДЖЕТОВ БЮДЖЕТНОЙ СИСТЕМЫ РОССИЙСКОЙ ФЕДЕРАЦИИ</t>
  </si>
  <si>
    <t>000  2  02  00000  00  0000  151</t>
  </si>
  <si>
    <t>Дотации бюджетам бюджетной системы Российской Федерации</t>
  </si>
  <si>
    <t>000  2  02  10000  00 0000  151</t>
  </si>
  <si>
    <t>Субсидии бюджетам бюджетной системы Российской Федерации (межбюджетные субсидии)</t>
  </si>
  <si>
    <t>000  2  02  20000  00  0000  151</t>
  </si>
  <si>
    <t>Субвенции бюджетам бюджетной системы Российской Федерации</t>
  </si>
  <si>
    <t>000  2  02  30000  00  0000  151</t>
  </si>
  <si>
    <t>Иные межбюджетные трансферты</t>
  </si>
  <si>
    <t>000  2  02  40000  00  0000  151</t>
  </si>
  <si>
    <t>Доходы от уплаты акцизов на спирт и спиртосодержащую продукцию</t>
  </si>
  <si>
    <t>Налог на профессиональный доход</t>
  </si>
  <si>
    <t>000  1  05  06000  01  0000  110</t>
  </si>
  <si>
    <t>Сведения об исполнении консолидированного бюджета Кировской области в 2024 году по доходам в разрезе видов доходов, а также в сравнении с поступлениями 2023 года</t>
  </si>
  <si>
    <t>Сравнение поступлений в 2024 году с поступлениями за аналогичный период 2023 года</t>
  </si>
  <si>
    <t>Прогноз доходов на 2024 год по состоянию на отчетную дату</t>
  </si>
  <si>
    <t>за 9 месяцев 2024 года</t>
  </si>
  <si>
    <t>Исполнено на 01.10.2024</t>
  </si>
  <si>
    <t xml:space="preserve">Исполнено за аналогичный период 2023 года (на 01.10.2023)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</si>
</sst>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2"/>
      <color theme="1"/>
      <name val="Times New Roman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 applyAlignment="1">
      <alignment vertical="top" wrapText="1"/>
    </xf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center"/>
    </xf>
    <xf numFmtId="0" fontId="1" fillId="0" borderId="0" xfId="0" applyFont="1"/>
    <xf numFmtId="0" fontId="0" fillId="0" borderId="0" xfId="0" applyAlignment="1">
      <alignment vertical="top"/>
    </xf>
    <xf numFmtId="164" fontId="0" fillId="0" borderId="1" xfId="0" applyNumberForma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top" wrapText="1"/>
    </xf>
    <xf numFmtId="164" fontId="0" fillId="0" borderId="1" xfId="0" applyNumberFormat="1" applyFill="1" applyBorder="1" applyAlignment="1">
      <alignment horizontal="center" vertical="top" wrapText="1"/>
    </xf>
    <xf numFmtId="164" fontId="0" fillId="0" borderId="2" xfId="0" applyNumberFormat="1" applyBorder="1" applyAlignment="1">
      <alignment horizontal="center" vertical="top" wrapText="1"/>
    </xf>
    <xf numFmtId="164" fontId="0" fillId="0" borderId="3" xfId="0" applyNumberFormat="1" applyBorder="1" applyAlignment="1">
      <alignment horizontal="center" vertical="top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5"/>
  <sheetViews>
    <sheetView tabSelected="1" workbookViewId="0">
      <selection activeCell="F42" sqref="F42:F45"/>
    </sheetView>
  </sheetViews>
  <sheetFormatPr defaultRowHeight="15.75" x14ac:dyDescent="0.25"/>
  <cols>
    <col min="1" max="1" width="50.125" customWidth="1"/>
    <col min="2" max="2" width="29.625" style="4" customWidth="1"/>
    <col min="3" max="3" width="18.375" style="2" customWidth="1"/>
    <col min="4" max="4" width="16.125" style="2" customWidth="1"/>
    <col min="5" max="5" width="13.5" style="2" customWidth="1"/>
    <col min="6" max="6" width="16.125" style="2" customWidth="1"/>
    <col min="7" max="7" width="8.875" style="2" customWidth="1"/>
    <col min="8" max="8" width="16.125" style="2" customWidth="1"/>
  </cols>
  <sheetData>
    <row r="1" spans="1:8" x14ac:dyDescent="0.25">
      <c r="A1" s="14" t="s">
        <v>79</v>
      </c>
      <c r="B1" s="14"/>
      <c r="C1" s="14"/>
      <c r="D1" s="14"/>
      <c r="E1" s="14"/>
      <c r="F1" s="14"/>
      <c r="G1" s="14"/>
      <c r="H1" s="14"/>
    </row>
    <row r="2" spans="1:8" x14ac:dyDescent="0.25">
      <c r="A2" s="19" t="s">
        <v>82</v>
      </c>
      <c r="B2" s="19"/>
      <c r="C2" s="19"/>
      <c r="D2" s="19"/>
      <c r="E2" s="19"/>
      <c r="F2" s="19"/>
      <c r="G2" s="19"/>
      <c r="H2" s="19"/>
    </row>
    <row r="3" spans="1:8" x14ac:dyDescent="0.25">
      <c r="H3" s="2" t="s">
        <v>0</v>
      </c>
    </row>
    <row r="4" spans="1:8" s="10" customFormat="1" ht="68.25" customHeight="1" x14ac:dyDescent="0.25">
      <c r="A4" s="15" t="s">
        <v>1</v>
      </c>
      <c r="B4" s="15" t="s">
        <v>2</v>
      </c>
      <c r="C4" s="16" t="s">
        <v>81</v>
      </c>
      <c r="D4" s="13" t="s">
        <v>83</v>
      </c>
      <c r="E4" s="13" t="s">
        <v>3</v>
      </c>
      <c r="F4" s="17" t="s">
        <v>84</v>
      </c>
      <c r="G4" s="13" t="s">
        <v>80</v>
      </c>
      <c r="H4" s="13"/>
    </row>
    <row r="5" spans="1:8" s="10" customFormat="1" ht="22.5" customHeight="1" x14ac:dyDescent="0.25">
      <c r="A5" s="15"/>
      <c r="B5" s="15"/>
      <c r="C5" s="16"/>
      <c r="D5" s="13"/>
      <c r="E5" s="13"/>
      <c r="F5" s="18"/>
      <c r="G5" s="11" t="s">
        <v>4</v>
      </c>
      <c r="H5" s="11" t="s">
        <v>5</v>
      </c>
    </row>
    <row r="6" spans="1:8" s="9" customFormat="1" x14ac:dyDescent="0.25">
      <c r="A6" s="6" t="s">
        <v>6</v>
      </c>
      <c r="B6" s="7"/>
      <c r="C6" s="8">
        <f>C7+C40</f>
        <v>119499853.98699999</v>
      </c>
      <c r="D6" s="8">
        <f>D7+D40</f>
        <v>89247658.163000003</v>
      </c>
      <c r="E6" s="8">
        <f>D6/C6*100</f>
        <v>74.684324026629341</v>
      </c>
      <c r="F6" s="8">
        <f>F7+F40</f>
        <v>81196467.419</v>
      </c>
      <c r="G6" s="8">
        <f>D6/F6*100</f>
        <v>109.91569091602626</v>
      </c>
      <c r="H6" s="8">
        <f>D6-F6</f>
        <v>8051190.7440000027</v>
      </c>
    </row>
    <row r="7" spans="1:8" x14ac:dyDescent="0.25">
      <c r="A7" s="6" t="s">
        <v>7</v>
      </c>
      <c r="B7" s="7" t="s">
        <v>8</v>
      </c>
      <c r="C7" s="8">
        <f>C8+C32</f>
        <v>79436742.202999994</v>
      </c>
      <c r="D7" s="8">
        <f>D8+D32</f>
        <v>59908712.969999999</v>
      </c>
      <c r="E7" s="8">
        <f t="shared" ref="E7:E45" si="0">D7/C7*100</f>
        <v>75.416880537351005</v>
      </c>
      <c r="F7" s="8">
        <f>F8+F32</f>
        <v>51968309.036999993</v>
      </c>
      <c r="G7" s="8">
        <f t="shared" ref="G7:G45" si="1">D7/F7*100</f>
        <v>115.27931941627476</v>
      </c>
      <c r="H7" s="8">
        <f t="shared" ref="H7:H45" si="2">D7-F7</f>
        <v>7940403.9330000058</v>
      </c>
    </row>
    <row r="8" spans="1:8" x14ac:dyDescent="0.25">
      <c r="A8" s="1" t="s">
        <v>9</v>
      </c>
      <c r="B8" s="5"/>
      <c r="C8" s="3">
        <f>C9+C12+C17+C23+C29+C30+C31</f>
        <v>72611614.201999992</v>
      </c>
      <c r="D8" s="3">
        <f>D9+D12+D17+D23+D29+D30+D31</f>
        <v>53509410.373000003</v>
      </c>
      <c r="E8" s="12">
        <f t="shared" si="0"/>
        <v>73.692633005156566</v>
      </c>
      <c r="F8" s="3">
        <f>F9+F12+F17+F23+F29+F30+F31</f>
        <v>47269530.679999992</v>
      </c>
      <c r="G8" s="12">
        <f t="shared" si="1"/>
        <v>113.20063813462006</v>
      </c>
      <c r="H8" s="12">
        <f t="shared" si="2"/>
        <v>6239879.6930000111</v>
      </c>
    </row>
    <row r="9" spans="1:8" x14ac:dyDescent="0.25">
      <c r="A9" s="1" t="s">
        <v>10</v>
      </c>
      <c r="B9" s="5" t="s">
        <v>11</v>
      </c>
      <c r="C9" s="3">
        <f>C10+C11</f>
        <v>46681799.509999998</v>
      </c>
      <c r="D9" s="3">
        <f>D10+D11</f>
        <v>34940944.658</v>
      </c>
      <c r="E9" s="12">
        <f t="shared" si="0"/>
        <v>74.849181104329716</v>
      </c>
      <c r="F9" s="3">
        <f>F10+F11</f>
        <v>30402021.901000001</v>
      </c>
      <c r="G9" s="12">
        <f t="shared" si="1"/>
        <v>114.92967399267187</v>
      </c>
      <c r="H9" s="12">
        <f t="shared" si="2"/>
        <v>4538922.7569999993</v>
      </c>
    </row>
    <row r="10" spans="1:8" x14ac:dyDescent="0.25">
      <c r="A10" s="1" t="s">
        <v>12</v>
      </c>
      <c r="B10" s="5" t="s">
        <v>13</v>
      </c>
      <c r="C10" s="3">
        <v>14424785.1</v>
      </c>
      <c r="D10" s="3">
        <v>11822149.5</v>
      </c>
      <c r="E10" s="12">
        <f t="shared" si="0"/>
        <v>81.957196714147244</v>
      </c>
      <c r="F10" s="3">
        <v>11796231.824999999</v>
      </c>
      <c r="G10" s="12">
        <f t="shared" si="1"/>
        <v>100.21971147553299</v>
      </c>
      <c r="H10" s="12">
        <f t="shared" si="2"/>
        <v>25917.675000000745</v>
      </c>
    </row>
    <row r="11" spans="1:8" x14ac:dyDescent="0.25">
      <c r="A11" s="1" t="s">
        <v>14</v>
      </c>
      <c r="B11" s="5" t="s">
        <v>15</v>
      </c>
      <c r="C11" s="3">
        <v>32257014.41</v>
      </c>
      <c r="D11" s="3">
        <v>23118795.158</v>
      </c>
      <c r="E11" s="12">
        <f t="shared" si="0"/>
        <v>71.670598103564544</v>
      </c>
      <c r="F11" s="3">
        <v>18605790.076000001</v>
      </c>
      <c r="G11" s="12">
        <f t="shared" si="1"/>
        <v>124.25591745131759</v>
      </c>
      <c r="H11" s="12">
        <f t="shared" si="2"/>
        <v>4513005.0819999985</v>
      </c>
    </row>
    <row r="12" spans="1:8" ht="47.25" x14ac:dyDescent="0.25">
      <c r="A12" s="1" t="s">
        <v>16</v>
      </c>
      <c r="B12" s="5" t="s">
        <v>17</v>
      </c>
      <c r="C12" s="3">
        <f>SUM(C13:C16)</f>
        <v>10808438.721000001</v>
      </c>
      <c r="D12" s="3">
        <f>SUM(D13:D16)</f>
        <v>7684867.1429999992</v>
      </c>
      <c r="E12" s="12">
        <f t="shared" si="0"/>
        <v>71.100621850858701</v>
      </c>
      <c r="F12" s="3">
        <f>SUM(F13:F16)</f>
        <v>7814832.0899999999</v>
      </c>
      <c r="G12" s="12">
        <f t="shared" si="1"/>
        <v>98.336945112789991</v>
      </c>
      <c r="H12" s="12">
        <f t="shared" si="2"/>
        <v>-129964.94700000063</v>
      </c>
    </row>
    <row r="13" spans="1:8" ht="31.5" x14ac:dyDescent="0.25">
      <c r="A13" s="1" t="s">
        <v>18</v>
      </c>
      <c r="B13" s="5"/>
      <c r="C13" s="3">
        <v>1296053</v>
      </c>
      <c r="D13" s="3">
        <v>1076250.942</v>
      </c>
      <c r="E13" s="12">
        <f t="shared" si="0"/>
        <v>83.04065821382305</v>
      </c>
      <c r="F13" s="3">
        <v>1110459.0649999999</v>
      </c>
      <c r="G13" s="12">
        <f t="shared" si="1"/>
        <v>96.919461141955736</v>
      </c>
      <c r="H13" s="12">
        <f t="shared" si="2"/>
        <v>-34208.122999999905</v>
      </c>
    </row>
    <row r="14" spans="1:8" x14ac:dyDescent="0.25">
      <c r="A14" s="1" t="s">
        <v>19</v>
      </c>
      <c r="B14" s="5"/>
      <c r="C14" s="3">
        <v>1778993.9</v>
      </c>
      <c r="D14" s="3">
        <v>1081416.7209999999</v>
      </c>
      <c r="E14" s="12">
        <f t="shared" si="0"/>
        <v>60.788107311666437</v>
      </c>
      <c r="F14" s="3">
        <v>1126595.091</v>
      </c>
      <c r="G14" s="12">
        <f t="shared" si="1"/>
        <v>95.98983074212596</v>
      </c>
      <c r="H14" s="12">
        <f t="shared" si="2"/>
        <v>-45178.370000000112</v>
      </c>
    </row>
    <row r="15" spans="1:8" ht="31.5" x14ac:dyDescent="0.25">
      <c r="A15" s="1" t="s">
        <v>76</v>
      </c>
      <c r="B15" s="5"/>
      <c r="C15" s="3">
        <v>3305</v>
      </c>
      <c r="D15" s="3">
        <v>2651.482</v>
      </c>
      <c r="E15" s="12">
        <f t="shared" si="0"/>
        <v>80.226384266263238</v>
      </c>
      <c r="F15" s="3">
        <v>2302.3209999999999</v>
      </c>
      <c r="G15" s="12">
        <f t="shared" si="1"/>
        <v>115.16560896590875</v>
      </c>
      <c r="H15" s="12">
        <f t="shared" si="2"/>
        <v>349.16100000000006</v>
      </c>
    </row>
    <row r="16" spans="1:8" x14ac:dyDescent="0.25">
      <c r="A16" s="1" t="s">
        <v>20</v>
      </c>
      <c r="B16" s="5"/>
      <c r="C16" s="3">
        <v>7730086.8210000005</v>
      </c>
      <c r="D16" s="3">
        <v>5524547.9979999997</v>
      </c>
      <c r="E16" s="12">
        <f t="shared" si="0"/>
        <v>71.468123527302353</v>
      </c>
      <c r="F16" s="3">
        <v>5575475.6129999999</v>
      </c>
      <c r="G16" s="12">
        <f t="shared" si="1"/>
        <v>99.086578104991517</v>
      </c>
      <c r="H16" s="12">
        <f t="shared" si="2"/>
        <v>-50927.615000000224</v>
      </c>
    </row>
    <row r="17" spans="1:8" x14ac:dyDescent="0.25">
      <c r="A17" s="1" t="s">
        <v>21</v>
      </c>
      <c r="B17" s="5" t="s">
        <v>22</v>
      </c>
      <c r="C17" s="3">
        <f>SUM(C18:C22)</f>
        <v>7751111.5730000008</v>
      </c>
      <c r="D17" s="3">
        <f>SUM(D18:D22)</f>
        <v>6614833.5189999994</v>
      </c>
      <c r="E17" s="12">
        <f t="shared" si="0"/>
        <v>85.340450291567464</v>
      </c>
      <c r="F17" s="3">
        <f>SUM(F18:F22)</f>
        <v>5170128.0100000007</v>
      </c>
      <c r="G17" s="12">
        <f t="shared" si="1"/>
        <v>127.94332183276056</v>
      </c>
      <c r="H17" s="12">
        <f t="shared" si="2"/>
        <v>1444705.5089999987</v>
      </c>
    </row>
    <row r="18" spans="1:8" ht="31.5" x14ac:dyDescent="0.25">
      <c r="A18" s="1" t="s">
        <v>23</v>
      </c>
      <c r="B18" s="5" t="s">
        <v>24</v>
      </c>
      <c r="C18" s="3">
        <v>7111492.9060000004</v>
      </c>
      <c r="D18" s="3">
        <v>6089353.324</v>
      </c>
      <c r="E18" s="12">
        <f t="shared" si="0"/>
        <v>85.626933816700898</v>
      </c>
      <c r="F18" s="3">
        <v>4871993.1809999999</v>
      </c>
      <c r="G18" s="12">
        <f t="shared" si="1"/>
        <v>124.98690161857186</v>
      </c>
      <c r="H18" s="12">
        <f t="shared" si="2"/>
        <v>1217360.1430000002</v>
      </c>
    </row>
    <row r="19" spans="1:8" x14ac:dyDescent="0.25">
      <c r="A19" s="1" t="s">
        <v>25</v>
      </c>
      <c r="B19" s="5" t="s">
        <v>26</v>
      </c>
      <c r="C19" s="3">
        <v>140.571</v>
      </c>
      <c r="D19" s="3">
        <v>1103.4010000000001</v>
      </c>
      <c r="E19" s="12">
        <f t="shared" si="0"/>
        <v>784.94212888860432</v>
      </c>
      <c r="F19" s="3">
        <v>-3259.3359999999998</v>
      </c>
      <c r="G19" s="12">
        <f t="shared" si="1"/>
        <v>-33.85355176637205</v>
      </c>
      <c r="H19" s="12">
        <f t="shared" si="2"/>
        <v>4362.7370000000001</v>
      </c>
    </row>
    <row r="20" spans="1:8" x14ac:dyDescent="0.25">
      <c r="A20" s="1" t="s">
        <v>27</v>
      </c>
      <c r="B20" s="5" t="s">
        <v>28</v>
      </c>
      <c r="C20" s="3">
        <v>14875.096</v>
      </c>
      <c r="D20" s="3">
        <v>15917.418</v>
      </c>
      <c r="E20" s="12">
        <f t="shared" si="0"/>
        <v>107.00716149999974</v>
      </c>
      <c r="F20" s="3">
        <v>13781.837</v>
      </c>
      <c r="G20" s="12">
        <f t="shared" si="1"/>
        <v>115.49561934305275</v>
      </c>
      <c r="H20" s="12">
        <f t="shared" si="2"/>
        <v>2135.5810000000001</v>
      </c>
    </row>
    <row r="21" spans="1:8" ht="31.5" x14ac:dyDescent="0.25">
      <c r="A21" s="1" t="s">
        <v>29</v>
      </c>
      <c r="B21" s="5" t="s">
        <v>30</v>
      </c>
      <c r="C21" s="3">
        <v>374603</v>
      </c>
      <c r="D21" s="3">
        <v>310048.52399999998</v>
      </c>
      <c r="E21" s="12">
        <f t="shared" si="0"/>
        <v>82.767229306759418</v>
      </c>
      <c r="F21" s="3">
        <v>171342.60500000001</v>
      </c>
      <c r="G21" s="12">
        <f t="shared" si="1"/>
        <v>180.95238134146493</v>
      </c>
      <c r="H21" s="12">
        <f t="shared" si="2"/>
        <v>138705.91899999997</v>
      </c>
    </row>
    <row r="22" spans="1:8" x14ac:dyDescent="0.25">
      <c r="A22" s="1" t="s">
        <v>77</v>
      </c>
      <c r="B22" s="5" t="s">
        <v>78</v>
      </c>
      <c r="C22" s="3">
        <v>250000</v>
      </c>
      <c r="D22" s="3">
        <v>198410.85200000001</v>
      </c>
      <c r="E22" s="12">
        <f t="shared" si="0"/>
        <v>79.364340800000008</v>
      </c>
      <c r="F22" s="3">
        <v>116269.723</v>
      </c>
      <c r="G22" s="12">
        <f t="shared" si="1"/>
        <v>170.64704970527885</v>
      </c>
      <c r="H22" s="12">
        <f t="shared" si="2"/>
        <v>82141.129000000015</v>
      </c>
    </row>
    <row r="23" spans="1:8" x14ac:dyDescent="0.25">
      <c r="A23" s="1" t="s">
        <v>31</v>
      </c>
      <c r="B23" s="5" t="s">
        <v>32</v>
      </c>
      <c r="C23" s="3">
        <f>SUM(C24:C28)</f>
        <v>6895670.9879999999</v>
      </c>
      <c r="D23" s="3">
        <f>SUM(D24:D28)</f>
        <v>3901684.6070000003</v>
      </c>
      <c r="E23" s="12">
        <f t="shared" si="0"/>
        <v>56.581652659905011</v>
      </c>
      <c r="F23" s="3">
        <f>SUM(F24:F28)</f>
        <v>3528283.5199999996</v>
      </c>
      <c r="G23" s="12">
        <f t="shared" si="1"/>
        <v>110.58308055130448</v>
      </c>
      <c r="H23" s="12">
        <f t="shared" si="2"/>
        <v>373401.08700000076</v>
      </c>
    </row>
    <row r="24" spans="1:8" x14ac:dyDescent="0.25">
      <c r="A24" s="1" t="s">
        <v>33</v>
      </c>
      <c r="B24" s="5" t="s">
        <v>34</v>
      </c>
      <c r="C24" s="3">
        <v>891164.1</v>
      </c>
      <c r="D24" s="3">
        <v>226346.63099999999</v>
      </c>
      <c r="E24" s="12">
        <f t="shared" si="0"/>
        <v>25.398984429467031</v>
      </c>
      <c r="F24" s="3">
        <v>66579.938999999998</v>
      </c>
      <c r="G24" s="12">
        <f t="shared" si="1"/>
        <v>339.96220843638804</v>
      </c>
      <c r="H24" s="12">
        <f t="shared" si="2"/>
        <v>159766.69199999998</v>
      </c>
    </row>
    <row r="25" spans="1:8" x14ac:dyDescent="0.25">
      <c r="A25" s="1" t="s">
        <v>35</v>
      </c>
      <c r="B25" s="5" t="s">
        <v>36</v>
      </c>
      <c r="C25" s="3">
        <v>3977583.071</v>
      </c>
      <c r="D25" s="3">
        <v>2827120.7140000002</v>
      </c>
      <c r="E25" s="12">
        <f t="shared" si="0"/>
        <v>71.076346201595157</v>
      </c>
      <c r="F25" s="3">
        <v>2858194.1869999999</v>
      </c>
      <c r="G25" s="12">
        <f t="shared" si="1"/>
        <v>98.912828486555185</v>
      </c>
      <c r="H25" s="12">
        <f t="shared" si="2"/>
        <v>-31073.472999999765</v>
      </c>
    </row>
    <row r="26" spans="1:8" x14ac:dyDescent="0.25">
      <c r="A26" s="1" t="s">
        <v>37</v>
      </c>
      <c r="B26" s="5" t="s">
        <v>38</v>
      </c>
      <c r="C26" s="3">
        <v>1508273</v>
      </c>
      <c r="D26" s="3">
        <v>575942.36399999994</v>
      </c>
      <c r="E26" s="12">
        <f t="shared" si="0"/>
        <v>38.185551554658872</v>
      </c>
      <c r="F26" s="3">
        <v>353155.14899999998</v>
      </c>
      <c r="G26" s="12">
        <f t="shared" si="1"/>
        <v>163.08479874379518</v>
      </c>
      <c r="H26" s="12">
        <f t="shared" si="2"/>
        <v>222787.21499999997</v>
      </c>
    </row>
    <row r="27" spans="1:8" x14ac:dyDescent="0.25">
      <c r="A27" s="1" t="s">
        <v>39</v>
      </c>
      <c r="B27" s="5" t="s">
        <v>40</v>
      </c>
      <c r="C27" s="3">
        <v>1526</v>
      </c>
      <c r="D27" s="3">
        <v>1148</v>
      </c>
      <c r="E27" s="12">
        <f t="shared" si="0"/>
        <v>75.22935779816514</v>
      </c>
      <c r="F27" s="3">
        <v>1232</v>
      </c>
      <c r="G27" s="12">
        <f t="shared" si="1"/>
        <v>93.181818181818173</v>
      </c>
      <c r="H27" s="12">
        <f t="shared" si="2"/>
        <v>-84</v>
      </c>
    </row>
    <row r="28" spans="1:8" x14ac:dyDescent="0.25">
      <c r="A28" s="1" t="s">
        <v>41</v>
      </c>
      <c r="B28" s="5" t="s">
        <v>42</v>
      </c>
      <c r="C28" s="3">
        <v>517124.81699999998</v>
      </c>
      <c r="D28" s="3">
        <v>271126.89799999999</v>
      </c>
      <c r="E28" s="12">
        <f t="shared" si="0"/>
        <v>52.429682174777547</v>
      </c>
      <c r="F28" s="3">
        <v>249122.245</v>
      </c>
      <c r="G28" s="12">
        <f t="shared" si="1"/>
        <v>108.8328735958525</v>
      </c>
      <c r="H28" s="12">
        <f t="shared" si="2"/>
        <v>22004.652999999991</v>
      </c>
    </row>
    <row r="29" spans="1:8" ht="31.5" x14ac:dyDescent="0.25">
      <c r="A29" s="1" t="s">
        <v>43</v>
      </c>
      <c r="B29" s="5" t="s">
        <v>44</v>
      </c>
      <c r="C29" s="3">
        <v>95146</v>
      </c>
      <c r="D29" s="3">
        <v>72888.794999999998</v>
      </c>
      <c r="E29" s="12">
        <f t="shared" si="0"/>
        <v>76.607314022659907</v>
      </c>
      <c r="F29" s="3">
        <v>84662.951000000001</v>
      </c>
      <c r="G29" s="12">
        <f t="shared" si="1"/>
        <v>86.092906211124159</v>
      </c>
      <c r="H29" s="12">
        <f t="shared" si="2"/>
        <v>-11774.156000000003</v>
      </c>
    </row>
    <row r="30" spans="1:8" x14ac:dyDescent="0.25">
      <c r="A30" s="1" t="s">
        <v>45</v>
      </c>
      <c r="B30" s="5" t="s">
        <v>46</v>
      </c>
      <c r="C30" s="3">
        <v>379447.41</v>
      </c>
      <c r="D30" s="3">
        <v>294190.32</v>
      </c>
      <c r="E30" s="12">
        <f t="shared" si="0"/>
        <v>77.53124998270512</v>
      </c>
      <c r="F30" s="3">
        <v>269586.54700000002</v>
      </c>
      <c r="G30" s="12">
        <f t="shared" si="1"/>
        <v>109.12648397102693</v>
      </c>
      <c r="H30" s="12">
        <f t="shared" si="2"/>
        <v>24603.772999999986</v>
      </c>
    </row>
    <row r="31" spans="1:8" ht="47.25" x14ac:dyDescent="0.25">
      <c r="A31" s="1" t="s">
        <v>47</v>
      </c>
      <c r="B31" s="5" t="s">
        <v>48</v>
      </c>
      <c r="C31" s="3"/>
      <c r="D31" s="3">
        <v>1.331</v>
      </c>
      <c r="E31" s="12"/>
      <c r="F31" s="3">
        <v>15.661</v>
      </c>
      <c r="G31" s="12">
        <f t="shared" si="1"/>
        <v>8.4988187216652822</v>
      </c>
      <c r="H31" s="12">
        <f t="shared" si="2"/>
        <v>-14.33</v>
      </c>
    </row>
    <row r="32" spans="1:8" x14ac:dyDescent="0.25">
      <c r="A32" s="1" t="s">
        <v>49</v>
      </c>
      <c r="B32" s="5"/>
      <c r="C32" s="3">
        <f>SUM(C33:C39)</f>
        <v>6825128.0009999992</v>
      </c>
      <c r="D32" s="3">
        <f>SUM(D33:D39)</f>
        <v>6399302.5969999991</v>
      </c>
      <c r="E32" s="12">
        <f t="shared" si="0"/>
        <v>93.760916953680436</v>
      </c>
      <c r="F32" s="3">
        <f>SUM(F33:F39)</f>
        <v>4698778.3569999998</v>
      </c>
      <c r="G32" s="12">
        <f t="shared" si="1"/>
        <v>136.19077366070366</v>
      </c>
      <c r="H32" s="12">
        <f t="shared" si="2"/>
        <v>1700524.2399999993</v>
      </c>
    </row>
    <row r="33" spans="1:8" ht="47.25" x14ac:dyDescent="0.25">
      <c r="A33" s="1" t="s">
        <v>50</v>
      </c>
      <c r="B33" s="5" t="s">
        <v>51</v>
      </c>
      <c r="C33" s="3">
        <v>1691655.148</v>
      </c>
      <c r="D33" s="3">
        <v>1511560.7720000001</v>
      </c>
      <c r="E33" s="12">
        <f t="shared" si="0"/>
        <v>89.353954544877496</v>
      </c>
      <c r="F33" s="3">
        <v>1129109.4550000001</v>
      </c>
      <c r="G33" s="12">
        <f t="shared" si="1"/>
        <v>133.87194353093074</v>
      </c>
      <c r="H33" s="12">
        <f t="shared" si="2"/>
        <v>382451.31700000004</v>
      </c>
    </row>
    <row r="34" spans="1:8" ht="31.5" x14ac:dyDescent="0.25">
      <c r="A34" s="1" t="s">
        <v>52</v>
      </c>
      <c r="B34" s="5" t="s">
        <v>53</v>
      </c>
      <c r="C34" s="3">
        <v>1649060.9750000001</v>
      </c>
      <c r="D34" s="3">
        <v>1354330.7290000001</v>
      </c>
      <c r="E34" s="12">
        <f t="shared" si="0"/>
        <v>82.12738943749487</v>
      </c>
      <c r="F34" s="3">
        <v>997221.875</v>
      </c>
      <c r="G34" s="12">
        <f t="shared" si="1"/>
        <v>135.81037108717658</v>
      </c>
      <c r="H34" s="12">
        <f t="shared" si="2"/>
        <v>357108.85400000005</v>
      </c>
    </row>
    <row r="35" spans="1:8" ht="31.5" x14ac:dyDescent="0.25">
      <c r="A35" s="1" t="s">
        <v>54</v>
      </c>
      <c r="B35" s="5" t="s">
        <v>55</v>
      </c>
      <c r="C35" s="3">
        <v>1961617.325</v>
      </c>
      <c r="D35" s="3">
        <v>2128905.1680000001</v>
      </c>
      <c r="E35" s="12">
        <f t="shared" si="0"/>
        <v>108.52805696952133</v>
      </c>
      <c r="F35" s="3">
        <v>1371705.88</v>
      </c>
      <c r="G35" s="12">
        <f t="shared" si="1"/>
        <v>155.2012861532678</v>
      </c>
      <c r="H35" s="12">
        <f t="shared" si="2"/>
        <v>757199.28800000018</v>
      </c>
    </row>
    <row r="36" spans="1:8" ht="31.5" x14ac:dyDescent="0.25">
      <c r="A36" s="1" t="s">
        <v>56</v>
      </c>
      <c r="B36" s="5" t="s">
        <v>57</v>
      </c>
      <c r="C36" s="3">
        <v>513319.62</v>
      </c>
      <c r="D36" s="3">
        <v>459967.25099999999</v>
      </c>
      <c r="E36" s="12">
        <f t="shared" si="0"/>
        <v>89.606403706135367</v>
      </c>
      <c r="F36" s="3">
        <v>279864.28999999998</v>
      </c>
      <c r="G36" s="12">
        <f t="shared" si="1"/>
        <v>164.35367691962418</v>
      </c>
      <c r="H36" s="12">
        <f t="shared" si="2"/>
        <v>180102.96100000001</v>
      </c>
    </row>
    <row r="37" spans="1:8" x14ac:dyDescent="0.25">
      <c r="A37" s="1" t="s">
        <v>58</v>
      </c>
      <c r="B37" s="5" t="s">
        <v>59</v>
      </c>
      <c r="C37" s="3">
        <v>6400</v>
      </c>
      <c r="D37" s="3">
        <v>5207.68</v>
      </c>
      <c r="E37" s="12">
        <f t="shared" si="0"/>
        <v>81.37</v>
      </c>
      <c r="F37" s="3">
        <v>5476.76</v>
      </c>
      <c r="G37" s="12">
        <f t="shared" si="1"/>
        <v>95.086876182268355</v>
      </c>
      <c r="H37" s="12">
        <f t="shared" si="2"/>
        <v>-269.07999999999993</v>
      </c>
    </row>
    <row r="38" spans="1:8" x14ac:dyDescent="0.25">
      <c r="A38" s="1" t="s">
        <v>60</v>
      </c>
      <c r="B38" s="5" t="s">
        <v>61</v>
      </c>
      <c r="C38" s="3">
        <v>879791.86100000003</v>
      </c>
      <c r="D38" s="3">
        <v>816158.97600000002</v>
      </c>
      <c r="E38" s="12">
        <f t="shared" si="0"/>
        <v>92.767279646384452</v>
      </c>
      <c r="F38" s="3">
        <v>774960.76800000004</v>
      </c>
      <c r="G38" s="12">
        <f t="shared" si="1"/>
        <v>105.31616692111052</v>
      </c>
      <c r="H38" s="12">
        <f t="shared" si="2"/>
        <v>41198.207999999984</v>
      </c>
    </row>
    <row r="39" spans="1:8" x14ac:dyDescent="0.25">
      <c r="A39" s="1" t="s">
        <v>62</v>
      </c>
      <c r="B39" s="5" t="s">
        <v>63</v>
      </c>
      <c r="C39" s="3">
        <v>123283.072</v>
      </c>
      <c r="D39" s="3">
        <v>123172.02099999999</v>
      </c>
      <c r="E39" s="12">
        <f t="shared" si="0"/>
        <v>99.909921939647958</v>
      </c>
      <c r="F39" s="3">
        <v>140439.329</v>
      </c>
      <c r="G39" s="12">
        <f t="shared" si="1"/>
        <v>87.704791725400511</v>
      </c>
      <c r="H39" s="12">
        <f t="shared" si="2"/>
        <v>-17267.308000000005</v>
      </c>
    </row>
    <row r="40" spans="1:8" x14ac:dyDescent="0.25">
      <c r="A40" s="1" t="s">
        <v>64</v>
      </c>
      <c r="B40" s="5" t="s">
        <v>65</v>
      </c>
      <c r="C40" s="3">
        <v>40063111.784000002</v>
      </c>
      <c r="D40" s="3">
        <v>29338945.193</v>
      </c>
      <c r="E40" s="12">
        <f t="shared" si="0"/>
        <v>73.231818215171913</v>
      </c>
      <c r="F40" s="3">
        <v>29228158.381999999</v>
      </c>
      <c r="G40" s="12">
        <f t="shared" si="1"/>
        <v>100.37904136672609</v>
      </c>
      <c r="H40" s="12">
        <f t="shared" si="2"/>
        <v>110786.81100000069</v>
      </c>
    </row>
    <row r="41" spans="1:8" ht="47.25" x14ac:dyDescent="0.25">
      <c r="A41" s="1" t="s">
        <v>66</v>
      </c>
      <c r="B41" s="5" t="s">
        <v>67</v>
      </c>
      <c r="C41" s="3">
        <v>39572529.954000004</v>
      </c>
      <c r="D41" s="3">
        <v>28910946.340999998</v>
      </c>
      <c r="E41" s="12">
        <f t="shared" si="0"/>
        <v>73.058119798271008</v>
      </c>
      <c r="F41" s="3">
        <v>28248027.728999998</v>
      </c>
      <c r="G41" s="12">
        <f t="shared" si="1"/>
        <v>102.34677839585746</v>
      </c>
      <c r="H41" s="12">
        <f t="shared" si="2"/>
        <v>662918.61199999973</v>
      </c>
    </row>
    <row r="42" spans="1:8" ht="31.5" x14ac:dyDescent="0.25">
      <c r="A42" s="1" t="s">
        <v>68</v>
      </c>
      <c r="B42" s="5" t="s">
        <v>69</v>
      </c>
      <c r="C42" s="3">
        <v>17123321.699999999</v>
      </c>
      <c r="D42" s="3">
        <v>13000412.800000001</v>
      </c>
      <c r="E42" s="12">
        <f t="shared" si="0"/>
        <v>75.922259873211402</v>
      </c>
      <c r="F42" s="3">
        <v>12908536</v>
      </c>
      <c r="G42" s="12">
        <f t="shared" si="1"/>
        <v>100.71175228546446</v>
      </c>
      <c r="H42" s="12">
        <f t="shared" si="2"/>
        <v>91876.800000000745</v>
      </c>
    </row>
    <row r="43" spans="1:8" ht="31.5" x14ac:dyDescent="0.25">
      <c r="A43" s="1" t="s">
        <v>70</v>
      </c>
      <c r="B43" s="5" t="s">
        <v>71</v>
      </c>
      <c r="C43" s="3">
        <v>18562770.440000001</v>
      </c>
      <c r="D43" s="3">
        <v>12719041.819</v>
      </c>
      <c r="E43" s="12">
        <f t="shared" si="0"/>
        <v>68.519092341907978</v>
      </c>
      <c r="F43" s="3">
        <v>11283683.540999999</v>
      </c>
      <c r="G43" s="12">
        <f t="shared" si="1"/>
        <v>112.7206534354188</v>
      </c>
      <c r="H43" s="12">
        <f t="shared" si="2"/>
        <v>1435358.2780000009</v>
      </c>
    </row>
    <row r="44" spans="1:8" ht="31.5" x14ac:dyDescent="0.25">
      <c r="A44" s="1" t="s">
        <v>72</v>
      </c>
      <c r="B44" s="5" t="s">
        <v>73</v>
      </c>
      <c r="C44" s="3">
        <v>2884727.5</v>
      </c>
      <c r="D44" s="3">
        <v>2322575.7179999999</v>
      </c>
      <c r="E44" s="12">
        <f t="shared" si="0"/>
        <v>80.512828958714465</v>
      </c>
      <c r="F44" s="3">
        <v>2350688.6510000001</v>
      </c>
      <c r="G44" s="12">
        <f t="shared" si="1"/>
        <v>98.804055441879086</v>
      </c>
      <c r="H44" s="12">
        <f t="shared" si="2"/>
        <v>-28112.933000000194</v>
      </c>
    </row>
    <row r="45" spans="1:8" x14ac:dyDescent="0.25">
      <c r="A45" s="1" t="s">
        <v>74</v>
      </c>
      <c r="B45" s="5" t="s">
        <v>75</v>
      </c>
      <c r="C45" s="3">
        <v>1001710.314</v>
      </c>
      <c r="D45" s="3">
        <v>868916.005</v>
      </c>
      <c r="E45" s="12">
        <f t="shared" si="0"/>
        <v>86.7432423182577</v>
      </c>
      <c r="F45" s="3">
        <v>1705119.537</v>
      </c>
      <c r="G45" s="12">
        <f t="shared" si="1"/>
        <v>50.9592428064473</v>
      </c>
      <c r="H45" s="12">
        <f t="shared" si="2"/>
        <v>-836203.53200000001</v>
      </c>
    </row>
  </sheetData>
  <mergeCells count="9">
    <mergeCell ref="G4:H4"/>
    <mergeCell ref="A1:H1"/>
    <mergeCell ref="A4:A5"/>
    <mergeCell ref="B4:B5"/>
    <mergeCell ref="C4:C5"/>
    <mergeCell ref="D4:D5"/>
    <mergeCell ref="E4:E5"/>
    <mergeCell ref="F4:F5"/>
    <mergeCell ref="A2:H2"/>
  </mergeCells>
  <pageMargins left="0" right="0" top="0.19685039370078741" bottom="0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patrusheva</dc:creator>
  <cp:lastModifiedBy>Патрушева Лариса Леонидовна</cp:lastModifiedBy>
  <cp:lastPrinted>2024-10-15T07:37:32Z</cp:lastPrinted>
  <dcterms:created xsi:type="dcterms:W3CDTF">2018-06-01T06:16:44Z</dcterms:created>
  <dcterms:modified xsi:type="dcterms:W3CDTF">2024-10-15T07:37:36Z</dcterms:modified>
</cp:coreProperties>
</file>